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424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<sst xmlns="http://schemas.openxmlformats.org/spreadsheetml/2006/main" count="356" uniqueCount="248">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</sst>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13" borderId="17" xfId="0" applyNumberFormat="1" applyFont="1" applyFill="1" applyBorder="1" applyAlignment="1">
      <alignment horizontal="center" vertical="center" wrapText="1"/>
    </xf>
    <xf numFmtId="14" fontId="69" fillId="13" borderId="18" xfId="0" applyNumberFormat="1" applyFont="1" applyFill="1" applyBorder="1" applyAlignment="1">
      <alignment horizontal="center" vertical="center" wrapText="1"/>
    </xf>
    <xf numFmtId="9" fontId="69" fillId="13" borderId="18" xfId="0" applyNumberFormat="1" applyFont="1" applyFill="1" applyBorder="1" applyAlignment="1">
      <alignment horizontal="center" vertical="center" wrapText="1"/>
    </xf>
    <xf numFmtId="9" fontId="69" fillId="13" borderId="19" xfId="0" applyNumberFormat="1" applyFont="1" applyFill="1" applyBorder="1" applyAlignment="1">
      <alignment horizontal="center" vertical="center" wrapText="1"/>
    </xf>
    <xf numFmtId="0" fontId="69" fillId="13" borderId="20" xfId="0" applyFont="1" applyFill="1" applyBorder="1" applyAlignment="1">
      <alignment horizontal="center" vertical="center" wrapText="1"/>
    </xf>
    <xf numFmtId="0" fontId="69" fillId="13" borderId="21" xfId="0" applyFont="1" applyFill="1" applyBorder="1" applyAlignment="1">
      <alignment horizontal="center" vertical="center" wrapText="1"/>
    </xf>
    <xf numFmtId="9" fontId="69" fillId="13"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13" borderId="24" xfId="0" applyFont="1" applyFill="1" applyBorder="1" applyAlignment="1">
      <alignment horizontal="center" vertical="center" wrapText="1"/>
    </xf>
    <xf numFmtId="0" fontId="58" fillId="13" borderId="14" xfId="0" applyFont="1" applyFill="1" applyBorder="1" applyAlignment="1">
      <alignment horizontal="center" vertical="center" wrapText="1"/>
    </xf>
    <xf numFmtId="9" fontId="58" fillId="13" borderId="14" xfId="0" applyNumberFormat="1" applyFont="1" applyFill="1" applyBorder="1" applyAlignment="1">
      <alignment horizontal="center" vertical="center" wrapText="1"/>
    </xf>
    <xf numFmtId="9" fontId="58" fillId="13"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13" borderId="48" xfId="0" applyFont="1" applyFill="1" applyBorder="1" applyAlignment="1">
      <alignment horizontal="left" vertical="center" wrapText="1"/>
    </xf>
    <xf numFmtId="0" fontId="69" fillId="13" borderId="35" xfId="0" applyFont="1" applyFill="1" applyBorder="1" applyAlignment="1">
      <alignment horizontal="left" vertical="center" wrapText="1"/>
    </xf>
    <xf numFmtId="0" fontId="69" fillId="13" borderId="36" xfId="0" applyFont="1" applyFill="1" applyBorder="1" applyAlignment="1">
      <alignment horizontal="left" vertical="center" wrapText="1"/>
    </xf>
    <xf numFmtId="0" fontId="69" fillId="13" borderId="49" xfId="0" applyFont="1" applyFill="1" applyBorder="1" applyAlignment="1">
      <alignment horizontal="left" vertical="center" wrapText="1"/>
    </xf>
    <xf numFmtId="0" fontId="69" fillId="13" borderId="50" xfId="0" applyFont="1" applyFill="1" applyBorder="1" applyAlignment="1">
      <alignment horizontal="left" vertical="center" wrapText="1"/>
    </xf>
    <xf numFmtId="0" fontId="69" fillId="13"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13" borderId="15" xfId="0" applyFont="1" applyFill="1" applyBorder="1" applyAlignment="1">
      <alignment horizontal="left" vertical="center" wrapText="1"/>
    </xf>
    <xf numFmtId="0" fontId="69" fillId="13"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13" borderId="20" xfId="0" applyFont="1" applyFill="1" applyBorder="1" applyAlignment="1">
      <alignment horizontal="left" vertical="center" wrapText="1"/>
    </xf>
    <xf numFmtId="0" fontId="69" fillId="13"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9">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227</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0.75</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0.5</v>
      </c>
    </row>
    <row r="23" spans="1:6" ht="30">
      <c r="A23" s="15" t="s">
        <v>34</v>
      </c>
      <c r="B23" s="10" t="s">
        <v>36</v>
      </c>
      <c r="C23" s="79" t="s">
        <v>5</v>
      </c>
      <c r="F23" s="32">
        <f>+VALUE(A65)</f>
        <v>0</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0.3333333333333333</v>
      </c>
    </row>
    <row r="26" spans="1:6" ht="49.5" customHeight="1">
      <c r="A26" s="14" t="s">
        <v>146</v>
      </c>
      <c r="B26" s="104" t="s">
        <v>41</v>
      </c>
      <c r="C26" s="105"/>
      <c r="F26" s="32">
        <f>+VALUE(A92)</f>
        <v>0.625</v>
      </c>
    </row>
    <row r="27" spans="1:6" ht="15">
      <c r="A27" s="29" t="s">
        <v>39</v>
      </c>
      <c r="B27" s="115" t="s">
        <v>40</v>
      </c>
      <c r="C27" s="116"/>
      <c r="F27" s="32">
        <f>+VALUE(A103)</f>
        <v>0.625</v>
      </c>
    </row>
    <row r="28" spans="1:6" ht="30">
      <c r="A28" s="15" t="s">
        <v>42</v>
      </c>
      <c r="B28" s="10" t="s">
        <v>44</v>
      </c>
      <c r="C28" s="79" t="s">
        <v>5</v>
      </c>
      <c r="F28" s="32">
        <f>+VALUE(A106)</f>
        <v>0.75</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15" t="s">
        <v>79</v>
      </c>
      <c r="C33" s="116"/>
    </row>
    <row r="34" spans="1:3" ht="30">
      <c r="A34" s="15" t="s">
        <v>52</v>
      </c>
      <c r="B34" s="10" t="s">
        <v>50</v>
      </c>
      <c r="C34" s="79" t="s">
        <v>227</v>
      </c>
    </row>
    <row r="35" spans="1:3" ht="45">
      <c r="A35" s="15" t="s">
        <v>53</v>
      </c>
      <c r="B35" s="10" t="s">
        <v>51</v>
      </c>
      <c r="C35" s="79" t="s">
        <v>5</v>
      </c>
    </row>
    <row r="36" spans="1:3" ht="24.75" customHeight="1">
      <c r="A36" s="101">
        <f>_xlfn.IFERROR((COUNTIF(C34:C35,"Da")+(COUNTIF(C34:C35,"Djelomično")/2))/((COUNTIF(C34:C35,"Da")+COUNTIF(C34:C35,"Ne")+COUNTIF(C34:C35,"Djelomično"))),"Nije primjenjivo")</f>
        <v>0.75</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227</v>
      </c>
    </row>
    <row r="54" spans="1:3" ht="30">
      <c r="A54" s="15" t="s">
        <v>83</v>
      </c>
      <c r="B54" s="10" t="s">
        <v>229</v>
      </c>
      <c r="C54" s="79" t="s">
        <v>227</v>
      </c>
    </row>
    <row r="55" spans="1:3" ht="30">
      <c r="A55" s="15" t="s">
        <v>84</v>
      </c>
      <c r="B55" s="10" t="s">
        <v>80</v>
      </c>
      <c r="C55" s="79" t="s">
        <v>6</v>
      </c>
    </row>
    <row r="56" spans="1:3" ht="30">
      <c r="A56" s="15" t="s">
        <v>242</v>
      </c>
      <c r="B56" s="10" t="s">
        <v>81</v>
      </c>
      <c r="C56" s="79" t="s">
        <v>5</v>
      </c>
    </row>
    <row r="57" spans="1:3" ht="24.75" customHeight="1">
      <c r="A57" s="101">
        <f>_xlfn.IFERROR((COUNTIF(C53:C56,"Da")+(COUNTIF(C53:C56,"Djelomično")/2))/((COUNTIF(C53:C56,"Da")+COUNTIF(C53:C56,"Ne")+COUNTIF(C53:C56,"Djelomično"))),"Nije primjenjivo")</f>
        <v>0.5</v>
      </c>
      <c r="B57" s="102"/>
      <c r="C57" s="103"/>
    </row>
    <row r="58" spans="1:3" ht="15">
      <c r="A58" s="29" t="s">
        <v>85</v>
      </c>
      <c r="B58" s="115" t="s">
        <v>86</v>
      </c>
      <c r="C58" s="116"/>
    </row>
    <row r="59" spans="1:3" ht="60">
      <c r="A59" s="15" t="s">
        <v>93</v>
      </c>
      <c r="B59" s="10" t="s">
        <v>87</v>
      </c>
      <c r="C59" s="79" t="s">
        <v>6</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6</v>
      </c>
    </row>
    <row r="76" spans="1:3" ht="15">
      <c r="A76" s="15" t="s">
        <v>119</v>
      </c>
      <c r="B76" s="10" t="s">
        <v>114</v>
      </c>
      <c r="C76" s="79" t="s">
        <v>6</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0.3333333333333333</v>
      </c>
      <c r="B79" s="102"/>
      <c r="C79" s="103"/>
    </row>
    <row r="80" spans="1:3" ht="24.75" customHeight="1">
      <c r="A80" s="14" t="s">
        <v>145</v>
      </c>
      <c r="B80" s="104" t="s">
        <v>122</v>
      </c>
      <c r="C80" s="105"/>
    </row>
    <row r="81" spans="1:3" ht="15">
      <c r="A81" s="15" t="s">
        <v>134</v>
      </c>
      <c r="B81" s="10" t="s">
        <v>124</v>
      </c>
      <c r="C81" s="79" t="s">
        <v>5</v>
      </c>
    </row>
    <row r="82" spans="1:3" ht="15">
      <c r="A82" s="15" t="s">
        <v>135</v>
      </c>
      <c r="B82" s="10" t="s">
        <v>125</v>
      </c>
      <c r="C82" s="79" t="s">
        <v>6</v>
      </c>
    </row>
    <row r="83" spans="1:3" ht="15">
      <c r="A83" s="15" t="s">
        <v>136</v>
      </c>
      <c r="B83" s="10" t="s">
        <v>126</v>
      </c>
      <c r="C83" s="79" t="s">
        <v>6</v>
      </c>
    </row>
    <row r="84" spans="1:3" ht="30">
      <c r="A84" s="15" t="s">
        <v>137</v>
      </c>
      <c r="B84" s="10" t="s">
        <v>127</v>
      </c>
      <c r="C84" s="79" t="s">
        <v>5</v>
      </c>
    </row>
    <row r="85" spans="1:3" ht="30">
      <c r="A85" s="15" t="s">
        <v>138</v>
      </c>
      <c r="B85" s="10" t="s">
        <v>128</v>
      </c>
      <c r="C85" s="79" t="s">
        <v>5</v>
      </c>
    </row>
    <row r="86" spans="1:3" ht="30">
      <c r="A86" s="15" t="s">
        <v>139</v>
      </c>
      <c r="B86" s="10" t="s">
        <v>129</v>
      </c>
      <c r="C86" s="79" t="s">
        <v>6</v>
      </c>
    </row>
    <row r="87" spans="1:3" ht="30">
      <c r="A87" s="15" t="s">
        <v>140</v>
      </c>
      <c r="B87" s="10" t="s">
        <v>130</v>
      </c>
      <c r="C87" s="79" t="s">
        <v>18</v>
      </c>
    </row>
    <row r="88" spans="1:3" ht="15">
      <c r="A88" s="15" t="s">
        <v>141</v>
      </c>
      <c r="B88" s="10" t="s">
        <v>21</v>
      </c>
      <c r="C88" s="79" t="s">
        <v>5</v>
      </c>
    </row>
    <row r="89" spans="1:3" ht="15">
      <c r="A89" s="15" t="s">
        <v>142</v>
      </c>
      <c r="B89" s="10" t="s">
        <v>131</v>
      </c>
      <c r="C89" s="79" t="s">
        <v>5</v>
      </c>
    </row>
    <row r="90" spans="1:3" ht="30">
      <c r="A90" s="15" t="s">
        <v>143</v>
      </c>
      <c r="B90" s="10" t="s">
        <v>132</v>
      </c>
      <c r="C90" s="79" t="s">
        <v>18</v>
      </c>
    </row>
    <row r="91" spans="1:3" ht="60">
      <c r="A91" s="15" t="s">
        <v>144</v>
      </c>
      <c r="B91" s="10" t="s">
        <v>133</v>
      </c>
      <c r="C91" s="79" t="s">
        <v>18</v>
      </c>
    </row>
    <row r="92" spans="1:3" ht="24.75" customHeight="1">
      <c r="A92" s="101">
        <f>_xlfn.IFERROR((COUNTIF(C81:C91,"Da")+(COUNTIF(C81:C91,"Djelomično")/2))/((COUNTIF(C81:C91,"Da")+COUNTIF(C81:C91,"Ne")+COUNTIF(C81:C91,"Djelomično"))),"Nije primjenjivo")</f>
        <v>0.625</v>
      </c>
      <c r="B92" s="102"/>
      <c r="C92" s="103"/>
    </row>
    <row r="93" spans="1:3" ht="24.75" customHeight="1">
      <c r="A93" s="14" t="s">
        <v>151</v>
      </c>
      <c r="B93" s="104" t="s">
        <v>152</v>
      </c>
      <c r="C93" s="105"/>
    </row>
    <row r="94" spans="1:3" ht="15">
      <c r="A94" s="15" t="s">
        <v>163</v>
      </c>
      <c r="B94" s="10" t="s">
        <v>153</v>
      </c>
      <c r="C94" s="79" t="s">
        <v>227</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0.625</v>
      </c>
      <c r="B103" s="102"/>
      <c r="C103" s="103"/>
    </row>
    <row r="104" spans="1:3" ht="24.75" customHeight="1">
      <c r="A104" s="14" t="s">
        <v>177</v>
      </c>
      <c r="B104" s="104" t="s">
        <v>244</v>
      </c>
      <c r="C104" s="105"/>
    </row>
    <row r="105" spans="1:3" ht="30">
      <c r="A105" s="15" t="s">
        <v>38</v>
      </c>
      <c r="B105" s="10" t="s">
        <v>158</v>
      </c>
      <c r="C105" s="79" t="s">
        <v>172</v>
      </c>
    </row>
    <row r="106" spans="1:3" ht="24.75" customHeight="1" thickBot="1">
      <c r="A106" s="106" t="str">
        <f>IF(C105="Više od 90%","100%",IF(C105="80% - 90%","75%",IF(C105="70% - 80%","50%",IF(C105="60% - 70%","25%",IF(C105="Manje od 60%","0%","Nije primjenjivo")))))</f>
        <v>75%</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0.75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0.5</v>
      </c>
      <c r="D10" s="81"/>
    </row>
    <row r="11" spans="1:4" s="34" customFormat="1" ht="39.75" customHeight="1">
      <c r="A11" s="45" t="s">
        <v>85</v>
      </c>
      <c r="B11" s="38" t="s">
        <v>190</v>
      </c>
      <c r="C11" s="40">
        <f>+Upitnik!A65</f>
        <v>0</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0.3333333333333333</v>
      </c>
      <c r="D13" s="81"/>
    </row>
    <row r="14" spans="1:4" s="34" customFormat="1" ht="39.75" customHeight="1">
      <c r="A14" s="44" t="s">
        <v>145</v>
      </c>
      <c r="B14" s="36" t="s">
        <v>185</v>
      </c>
      <c r="C14" s="40">
        <f>+Upitnik!A92</f>
        <v>0.625</v>
      </c>
      <c r="D14" s="81"/>
    </row>
    <row r="15" spans="1:4" s="34" customFormat="1" ht="39.75" customHeight="1">
      <c r="A15" s="44" t="s">
        <v>151</v>
      </c>
      <c r="B15" s="36" t="s">
        <v>152</v>
      </c>
      <c r="C15" s="40">
        <f>+Upitnik!A103</f>
        <v>0.625</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2023-08-03T12:20:10Z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